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omments1.xml" ContentType="application/vnd.openxmlformats-officedocument.spreadsheetml.comments+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bookViews>
    <workbookView xWindow="360" yWindow="15" windowWidth="9720" windowHeight="6540"/>
  </bookViews>
  <sheets>
    <sheet name="Sheet1" sheetId="1" r:id="rId1"/>
    <sheet name="Sheet2" sheetId="2" r:id="rId2"/>
    <sheet name="Sheet3" sheetId="3" r:id="rId3"/>
  </sheets>
  <definedNames>
    <definedName name="b">Sheet1!$N$20</definedName>
    <definedName name="m">Sheet1!$N$17</definedName>
    <definedName name="n">Sheet1!$G$11</definedName>
  </definedNames>
  <calcPr calcId="145621"/>
</workbook>
</file>

<file path=xl/calcChain.xml><?xml version="1.0" encoding="utf-8"?>
<calcChain xmlns="http://schemas.openxmlformats.org/spreadsheetml/2006/main">
  <c r="A19" i="1" l="1"/>
  <c r="A20" i="1" s="1"/>
  <c r="A21" i="1" s="1"/>
  <c r="A22" i="1" s="1"/>
  <c r="A23" i="1" s="1"/>
  <c r="A24" i="1" s="1"/>
  <c r="A25" i="1" s="1"/>
  <c r="A26" i="1" s="1"/>
  <c r="A27" i="1" s="1"/>
  <c r="A28" i="1" s="1"/>
  <c r="A29" i="1" s="1"/>
  <c r="A30" i="1"/>
  <c r="A31" i="1"/>
  <c r="A32" i="1"/>
  <c r="A33" i="1"/>
  <c r="A34" i="1"/>
  <c r="A35" i="1"/>
  <c r="A36" i="1"/>
  <c r="E11" i="1"/>
  <c r="E4" i="2"/>
  <c r="F4" i="2" s="1"/>
  <c r="E5" i="2"/>
  <c r="F5" i="2" s="1"/>
  <c r="C6" i="2"/>
  <c r="E6" i="2" s="1"/>
  <c r="D6" i="2"/>
  <c r="C7" i="2"/>
  <c r="E7" i="2" s="1"/>
  <c r="D7" i="2"/>
  <c r="C8" i="2"/>
  <c r="E8" i="2"/>
  <c r="C9" i="2"/>
  <c r="E9" i="2" s="1"/>
  <c r="D9" i="2"/>
  <c r="C10" i="2"/>
  <c r="E10" i="2" s="1"/>
  <c r="D10" i="2"/>
  <c r="C11" i="2"/>
  <c r="E11" i="2" s="1"/>
  <c r="C12" i="2"/>
  <c r="D12" i="2"/>
  <c r="E12" i="2"/>
  <c r="C13" i="2"/>
  <c r="D13" i="2"/>
  <c r="E13" i="2"/>
  <c r="C14" i="2"/>
  <c r="E14" i="2" s="1"/>
  <c r="D14" i="2"/>
  <c r="C15" i="2"/>
  <c r="E15" i="2" s="1"/>
  <c r="C16" i="2"/>
  <c r="C17" i="2" s="1"/>
  <c r="D16" i="2"/>
  <c r="E17" i="2"/>
  <c r="F17" i="2"/>
  <c r="E18" i="2"/>
  <c r="F18" i="2"/>
  <c r="E19" i="2"/>
  <c r="F19" i="2"/>
  <c r="E20" i="2"/>
  <c r="F20" i="2"/>
  <c r="E21" i="2"/>
  <c r="F21" i="2"/>
  <c r="E22" i="2"/>
  <c r="F22" i="2"/>
  <c r="E23" i="2"/>
  <c r="F23" i="2"/>
  <c r="C24" i="2"/>
  <c r="E24" i="2"/>
  <c r="F24" i="2"/>
  <c r="N21" i="1"/>
  <c r="N18" i="1"/>
  <c r="D17" i="2" l="1"/>
  <c r="E16" i="2"/>
  <c r="D11" i="2"/>
  <c r="F11" i="2" s="1"/>
  <c r="F26" i="2" s="1"/>
  <c r="N24" i="1" s="1"/>
  <c r="D8" i="2"/>
  <c r="D18" i="2"/>
  <c r="C18" i="2"/>
  <c r="D15" i="2"/>
  <c r="F15" i="2" s="1"/>
  <c r="F14" i="2"/>
  <c r="F10" i="2"/>
  <c r="F6" i="2"/>
  <c r="F13" i="2"/>
  <c r="F9" i="2"/>
  <c r="F7" i="2"/>
  <c r="F16" i="2"/>
  <c r="F12" i="2"/>
  <c r="F8" i="2"/>
  <c r="D19" i="2" l="1"/>
  <c r="C19" i="2"/>
  <c r="D20" i="2" l="1"/>
  <c r="C20" i="2"/>
  <c r="D21" i="2" l="1"/>
  <c r="C21" i="2"/>
  <c r="D22" i="2" l="1"/>
  <c r="C22" i="2"/>
  <c r="D23" i="2" l="1"/>
  <c r="C23" i="2"/>
  <c r="D24" i="2" s="1"/>
</calcChain>
</file>

<file path=xl/comments1.xml><?xml version="1.0" encoding="utf-8"?>
<comments xmlns="http://schemas.openxmlformats.org/spreadsheetml/2006/main">
  <authors>
    <author>fLORENCE gORDON</author>
  </authors>
  <commentList>
    <comment ref="G28" authorId="0">
      <text>
        <r>
          <rPr>
            <b/>
            <sz val="10"/>
            <color indexed="81"/>
            <rFont val="Tahoma"/>
            <family val="2"/>
          </rPr>
          <t xml:space="preserve">1. Start by entering the number of data points you have and then enter those values under </t>
        </r>
        <r>
          <rPr>
            <b/>
            <i/>
            <sz val="10"/>
            <color indexed="81"/>
            <rFont val="Tahoma"/>
            <family val="2"/>
          </rPr>
          <t>x</t>
        </r>
        <r>
          <rPr>
            <b/>
            <sz val="10"/>
            <color indexed="81"/>
            <rFont val="Tahoma"/>
            <family val="2"/>
          </rPr>
          <t xml:space="preserve"> and </t>
        </r>
        <r>
          <rPr>
            <b/>
            <i/>
            <sz val="10"/>
            <color indexed="81"/>
            <rFont val="Tahoma"/>
            <family val="2"/>
          </rPr>
          <t>y</t>
        </r>
        <r>
          <rPr>
            <b/>
            <sz val="10"/>
            <color indexed="81"/>
            <rFont val="Tahoma"/>
            <family val="2"/>
          </rPr>
          <t xml:space="preserve"> at the left.  The resulting scatterplot is shown in the graph at the above right.
    Then enter your guess for the slope of the line and its vertical intercept that captures the trend in the data.  That line is also shown in the graph.
   </t>
        </r>
      </text>
    </comment>
    <comment ref="G29" authorId="0">
      <text>
        <r>
          <rPr>
            <b/>
            <sz val="10"/>
            <color indexed="81"/>
            <rFont val="Tahoma"/>
            <family val="2"/>
          </rPr>
          <t xml:space="preserve">2.  We measure how close a line comes to capturing the trend in ALL the data points by calculating the </t>
        </r>
        <r>
          <rPr>
            <b/>
            <i/>
            <sz val="10"/>
            <color indexed="81"/>
            <rFont val="Tahoma"/>
            <family val="2"/>
          </rPr>
          <t>sum of the squares of the vertical distances</t>
        </r>
        <r>
          <rPr>
            <b/>
            <sz val="10"/>
            <color indexed="81"/>
            <rFont val="Tahoma"/>
            <family val="2"/>
          </rPr>
          <t xml:space="preserve"> from the points to the line.  The smaller this number is, the closer the line is to all the points.  </t>
        </r>
      </text>
    </comment>
    <comment ref="G30" authorId="0">
      <text>
        <r>
          <rPr>
            <b/>
            <sz val="10"/>
            <color indexed="81"/>
            <rFont val="Tahoma"/>
            <family val="2"/>
          </rPr>
          <t xml:space="preserve">3.  The idea is to pick values for </t>
        </r>
        <r>
          <rPr>
            <b/>
            <i/>
            <sz val="10"/>
            <color indexed="81"/>
            <rFont val="Tahoma"/>
            <family val="2"/>
          </rPr>
          <t>m</t>
        </r>
        <r>
          <rPr>
            <b/>
            <sz val="10"/>
            <color indexed="81"/>
            <rFont val="Tahoma"/>
            <family val="2"/>
          </rPr>
          <t xml:space="preserve"> and </t>
        </r>
        <r>
          <rPr>
            <b/>
            <i/>
            <sz val="10"/>
            <color indexed="81"/>
            <rFont val="Tahoma"/>
            <family val="2"/>
          </rPr>
          <t>b</t>
        </r>
        <r>
          <rPr>
            <b/>
            <sz val="10"/>
            <color indexed="81"/>
            <rFont val="Tahoma"/>
            <family val="2"/>
          </rPr>
          <t xml:space="preserve"> in </t>
        </r>
        <r>
          <rPr>
            <b/>
            <i/>
            <sz val="10"/>
            <color indexed="81"/>
            <rFont val="Tahoma"/>
            <family val="2"/>
          </rPr>
          <t>y = mx + b</t>
        </r>
        <r>
          <rPr>
            <b/>
            <sz val="10"/>
            <color indexed="81"/>
            <rFont val="Tahoma"/>
            <family val="2"/>
          </rPr>
          <t xml:space="preserve"> that makes this sum of squares as small as possible.  Look at the way the line fits the data.  Might changing the slope </t>
        </r>
        <r>
          <rPr>
            <b/>
            <i/>
            <sz val="10"/>
            <color indexed="81"/>
            <rFont val="Tahoma"/>
            <family val="2"/>
          </rPr>
          <t>m</t>
        </r>
        <r>
          <rPr>
            <b/>
            <sz val="10"/>
            <color indexed="81"/>
            <rFont val="Tahoma"/>
            <family val="2"/>
          </rPr>
          <t xml:space="preserve"> lead to a line that fits the data better?  If so, try entering a new value for the slope.  Might changing the vertical intercept improve the fit?  If so, try a different value for </t>
        </r>
        <r>
          <rPr>
            <b/>
            <i/>
            <sz val="10"/>
            <color indexed="81"/>
            <rFont val="Tahoma"/>
            <family val="2"/>
          </rPr>
          <t>b.</t>
        </r>
        <r>
          <rPr>
            <b/>
            <sz val="10"/>
            <color indexed="81"/>
            <rFont val="Tahoma"/>
            <family val="2"/>
          </rPr>
          <t xml:space="preserve">  Keep changing the values until you can't get a smaller value for the sum of the squares.  That is your best fit to the data.</t>
        </r>
      </text>
    </comment>
  </commentList>
</comments>
</file>

<file path=xl/sharedStrings.xml><?xml version="1.0" encoding="utf-8"?>
<sst xmlns="http://schemas.openxmlformats.org/spreadsheetml/2006/main" count="29" uniqueCount="26">
  <si>
    <t>x</t>
  </si>
  <si>
    <t>y</t>
  </si>
  <si>
    <t xml:space="preserve"> </t>
  </si>
  <si>
    <t>Click each item below for suggestions and investigations</t>
  </si>
  <si>
    <t xml:space="preserve">   Item 1</t>
  </si>
  <si>
    <t xml:space="preserve">   Item 2</t>
  </si>
  <si>
    <t xml:space="preserve">   Item 3</t>
  </si>
  <si>
    <t xml:space="preserve">       The Sum of the Squares</t>
  </si>
  <si>
    <t xml:space="preserve">      to measure how well a line captures</t>
  </si>
  <si>
    <t xml:space="preserve">              the trend in a set of data</t>
  </si>
  <si>
    <t>Enter your data below</t>
  </si>
  <si>
    <t>What is the slope?</t>
  </si>
  <si>
    <t>Previous value =</t>
  </si>
  <si>
    <t>and the vertical intercept?</t>
  </si>
  <si>
    <t>line</t>
  </si>
  <si>
    <t>squares</t>
  </si>
  <si>
    <t>Sum of squares =</t>
  </si>
  <si>
    <t>The sum of the squares =</t>
  </si>
  <si>
    <t xml:space="preserve">                This program lets you investigate the</t>
  </si>
  <si>
    <t>Created by:  Sheldon P. Gordon</t>
  </si>
  <si>
    <t xml:space="preserve">                     Farmingdale StateCollege</t>
  </si>
  <si>
    <t xml:space="preserve">Development of this module was supported by the </t>
  </si>
  <si>
    <t xml:space="preserve">NSF's Division of Undergraduate Education  </t>
  </si>
  <si>
    <t>under grants DUE-0310123 and DUE-0442160.</t>
  </si>
  <si>
    <r>
      <t xml:space="preserve">How many data points </t>
    </r>
    <r>
      <rPr>
        <b/>
        <i/>
        <sz val="12"/>
        <color indexed="12"/>
        <rFont val="Arial"/>
        <family val="2"/>
      </rPr>
      <t xml:space="preserve">n </t>
    </r>
    <r>
      <rPr>
        <b/>
        <sz val="12"/>
        <color indexed="12"/>
        <rFont val="Arial"/>
        <family val="2"/>
      </rPr>
      <t>(2 - 20)?</t>
    </r>
  </si>
  <si>
    <t xml:space="preserve">                  Sum of the Squares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</si>
</sst>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25" x14ac:knownFonts="1">
    <font>
      <sz val="10"/>
      <name val="Arial"/>
    </font>
    <font>
      <sz val="12"/>
      <color indexed="10"/>
      <name val="Times New Roman"/>
      <family val="1"/>
    </font>
    <font>
      <b/>
      <sz val="14"/>
      <name val="Arial"/>
      <family val="2"/>
    </font>
    <font>
      <b/>
      <sz val="16"/>
      <name val="Arial"/>
      <family val="2"/>
    </font>
    <font>
      <b/>
      <sz val="12"/>
      <name val="Arial"/>
      <family val="2"/>
    </font>
    <font>
      <b/>
      <sz val="10"/>
      <name val="Arial"/>
      <family val="2"/>
    </font>
    <font>
      <sz val="10"/>
      <name val="Arial"/>
      <family val="2"/>
    </font>
    <font>
      <b/>
      <sz val="10"/>
      <color indexed="10"/>
      <name val="Arial"/>
      <family val="2"/>
    </font>
    <font>
      <b/>
      <sz val="12"/>
      <color indexed="12"/>
      <name val="Arial"/>
      <family val="2"/>
    </font>
    <font>
      <b/>
      <i/>
      <sz val="12"/>
      <color indexed="12"/>
      <name val="Arial"/>
      <family val="2"/>
    </font>
    <font>
      <sz val="11"/>
      <color indexed="12"/>
      <name val="Arial"/>
      <family val="2"/>
    </font>
    <font>
      <b/>
      <sz val="11"/>
      <color indexed="10"/>
      <name val="Arial"/>
      <family val="2"/>
    </font>
    <font>
      <b/>
      <sz val="11"/>
      <color indexed="12"/>
      <name val="Arial"/>
      <family val="2"/>
    </font>
    <font>
      <b/>
      <sz val="11"/>
      <color indexed="12"/>
      <name val="Symbol"/>
      <family val="1"/>
      <charset val="2"/>
    </font>
    <font>
      <b/>
      <sz val="11"/>
      <name val="Arial"/>
      <family val="2"/>
    </font>
    <font>
      <b/>
      <sz val="12"/>
      <color indexed="53"/>
      <name val="Arial"/>
      <family val="2"/>
    </font>
    <font>
      <b/>
      <sz val="10"/>
      <color indexed="81"/>
      <name val="Tahoma"/>
      <family val="2"/>
    </font>
    <font>
      <b/>
      <i/>
      <sz val="10"/>
      <color indexed="81"/>
      <name val="Tahoma"/>
      <family val="2"/>
    </font>
    <font>
      <b/>
      <sz val="10"/>
      <color indexed="12"/>
      <name val="Arial"/>
      <family val="2"/>
    </font>
    <font>
      <b/>
      <sz val="12"/>
      <color indexed="10"/>
      <name val="Arial"/>
      <family val="2"/>
    </font>
    <font>
      <b/>
      <sz val="11"/>
      <color indexed="40"/>
      <name val="Arial"/>
      <family val="2"/>
    </font>
    <font>
      <b/>
      <sz val="10"/>
      <name val="Times New Roman"/>
      <family val="1"/>
    </font>
    <font>
      <b/>
      <sz val="13"/>
      <color indexed="10"/>
      <name val="Arial"/>
      <family val="2"/>
    </font>
    <font>
      <b/>
      <sz val="11"/>
      <name val="Arial"/>
      <family val="2"/>
    </font>
    <font>
      <b/>
      <i/>
      <sz val="11"/>
      <color indexed="10"/>
      <name val="Times New Roman"/>
      <family val="1"/>
    </font>
  </fonts>
  <fills count="5">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indexed="42"/>
        <bgColor indexed="64"/>
      </patternFill>
    </fill>
  </fills>
  <borders count="2">
    <border>
      <left/>
      <right/>
      <top/>
      <bottom/>
      <diagonal/>
    </border>
    <border>
      <left/>
      <right/>
      <top/>
      <bottom style="thin">
        <color indexed="64"/>
      </bottom>
      <diagonal/>
    </border>
  </borders>
  <cellStyleXfs count="1">
    <xf numFmtId="0" fontId="0" fillId="0" borderId="0"/>
  </cellStyleXfs>
  <cellXfs count="47">
    <xf numFmtId="0" fontId="0" fillId="0" borderId="0" xfId="0"/>
    <xf numFmtId="0" fontId="0" fillId="0" borderId="0" xfId="0" applyBorder="1"/>
    <xf numFmtId="0" fontId="1" fillId="0" borderId="1" xfId="0" applyFont="1" applyBorder="1" applyAlignment="1">
      <alignment horizontal="center"/>
    </xf>
    <xf numFmtId="0" fontId="0" fillId="0" borderId="0" xfId="0" applyFill="1"/>
    <xf numFmtId="0" fontId="0" fillId="0" borderId="0" xfId="0" applyBorder="1" applyAlignment="1">
      <alignment horizontal="center"/>
    </xf>
    <xf numFmtId="0" fontId="0" fillId="0" borderId="0" xfId="0" applyFill="1" applyBorder="1"/>
    <xf numFmtId="0" fontId="2" fillId="0" borderId="0" xfId="0" applyFont="1"/>
    <xf numFmtId="0" fontId="3" fillId="0" borderId="0" xfId="0" applyFont="1"/>
    <xf numFmtId="0" fontId="4" fillId="2" borderId="0" xfId="0" applyFont="1" applyFill="1"/>
    <xf numFmtId="0" fontId="4" fillId="0" borderId="0" xfId="0" applyFont="1" applyFill="1"/>
    <xf numFmtId="0" fontId="5" fillId="0" borderId="0" xfId="0" applyFont="1"/>
    <xf numFmtId="0" fontId="6" fillId="0" borderId="0" xfId="0" applyFont="1"/>
    <xf numFmtId="0" fontId="8" fillId="0" borderId="0" xfId="0" applyFont="1"/>
    <xf numFmtId="0" fontId="7" fillId="0" borderId="0" xfId="0" applyFont="1" applyAlignment="1">
      <alignment horizontal="center"/>
    </xf>
    <xf numFmtId="0" fontId="10" fillId="0" borderId="0" xfId="0" applyFont="1"/>
    <xf numFmtId="0" fontId="7" fillId="0" borderId="0" xfId="0" applyFont="1" applyAlignment="1">
      <alignment horizontal="centerContinuous"/>
    </xf>
    <xf numFmtId="2" fontId="11" fillId="0" borderId="0" xfId="0" applyNumberFormat="1" applyFont="1" applyAlignment="1">
      <alignment horizontal="center"/>
    </xf>
    <xf numFmtId="0" fontId="12" fillId="0" borderId="0" xfId="0" applyFont="1"/>
    <xf numFmtId="164" fontId="12" fillId="0" borderId="0" xfId="0" applyNumberFormat="1" applyFont="1"/>
    <xf numFmtId="0" fontId="11" fillId="0" borderId="0" xfId="0" applyFont="1" applyAlignment="1">
      <alignment horizontal="center"/>
    </xf>
    <xf numFmtId="0" fontId="13" fillId="0" borderId="0" xfId="0" applyFont="1"/>
    <xf numFmtId="0" fontId="12" fillId="0" borderId="0" xfId="0" applyFont="1" applyAlignment="1">
      <alignment horizontal="left"/>
    </xf>
    <xf numFmtId="164" fontId="12" fillId="0" borderId="0" xfId="0" applyNumberFormat="1" applyFont="1" applyAlignment="1">
      <alignment horizontal="left"/>
    </xf>
    <xf numFmtId="0" fontId="14" fillId="0" borderId="0" xfId="0" applyFont="1"/>
    <xf numFmtId="0" fontId="15" fillId="0" borderId="0" xfId="0" applyFont="1"/>
    <xf numFmtId="0" fontId="4" fillId="2" borderId="0" xfId="0" applyFont="1" applyFill="1" applyBorder="1"/>
    <xf numFmtId="0" fontId="4" fillId="3" borderId="0" xfId="0" applyFont="1" applyFill="1" applyBorder="1"/>
    <xf numFmtId="0" fontId="0" fillId="3" borderId="0" xfId="0" applyFill="1" applyBorder="1"/>
    <xf numFmtId="0" fontId="6" fillId="0" borderId="0" xfId="0" applyFont="1" applyBorder="1"/>
    <xf numFmtId="0" fontId="7" fillId="3" borderId="0" xfId="0" applyFont="1" applyFill="1" applyBorder="1" applyAlignment="1">
      <alignment horizontal="centerContinuous"/>
    </xf>
    <xf numFmtId="0" fontId="5" fillId="3" borderId="0" xfId="0" applyFont="1" applyFill="1" applyBorder="1"/>
    <xf numFmtId="0" fontId="8" fillId="0" borderId="0" xfId="0" applyFont="1" applyFill="1" applyBorder="1"/>
    <xf numFmtId="0" fontId="8" fillId="0" borderId="0" xfId="0" applyFont="1" applyBorder="1"/>
    <xf numFmtId="0" fontId="12" fillId="0" borderId="0" xfId="0" applyFont="1" applyBorder="1"/>
    <xf numFmtId="0" fontId="18" fillId="0" borderId="0" xfId="0" applyFont="1" applyBorder="1"/>
    <xf numFmtId="0" fontId="19" fillId="3" borderId="0" xfId="0" applyFont="1" applyFill="1"/>
    <xf numFmtId="0" fontId="20" fillId="0" borderId="0" xfId="0" applyFont="1"/>
    <xf numFmtId="0" fontId="21" fillId="0" borderId="0" xfId="0" applyFont="1"/>
    <xf numFmtId="0" fontId="0" fillId="0" borderId="0" xfId="0" applyProtection="1">
      <protection locked="0"/>
    </xf>
    <xf numFmtId="0" fontId="8" fillId="0" borderId="0" xfId="0" applyFont="1" applyProtection="1">
      <protection locked="0"/>
    </xf>
    <xf numFmtId="0" fontId="22" fillId="0" borderId="0" xfId="0" applyFont="1" applyAlignment="1">
      <alignment horizontal="center"/>
    </xf>
    <xf numFmtId="0" fontId="23" fillId="0" borderId="0" xfId="0" applyFont="1"/>
    <xf numFmtId="0" fontId="24" fillId="0" borderId="1" xfId="0" applyFont="1" applyBorder="1" applyAlignment="1">
      <alignment horizontal="center"/>
    </xf>
    <xf numFmtId="0" fontId="11" fillId="4" borderId="0" xfId="0" applyFont="1" applyFill="1" applyAlignment="1" applyProtection="1">
      <alignment horizontal="center"/>
      <protection locked="0"/>
    </xf>
    <xf numFmtId="0" fontId="11" fillId="4" borderId="0" xfId="0" applyFont="1" applyFill="1" applyBorder="1" applyAlignment="1" applyProtection="1">
      <alignment horizontal="center"/>
      <protection locked="0"/>
    </xf>
    <xf numFmtId="3" fontId="11" fillId="4" borderId="0" xfId="0" applyNumberFormat="1" applyFont="1" applyFill="1" applyAlignment="1" applyProtection="1">
      <alignment horizontal="center"/>
      <protection locked="0"/>
    </xf>
    <xf numFmtId="0" fontId="12" fillId="0" borderId="0" xfId="0" applyFont="1" applyAlignment="1" applyProtection="1">
      <alignment horizontal="center"/>
    </xf>
  </cellXfs>
  <cellStyles count="1">
    <cellStyle name="Normal" xfId="0" builtinId="0"/>
  </cellStyles>
  <dxfs count="2">
    <dxf>
      <font>
        <condense val="0"/>
        <extend val="0"/>
        <color indexed="42"/>
      </font>
      <fill>
        <patternFill>
          <bgColor indexed="42"/>
        </patternFill>
      </fill>
    </dxf>
    <dxf>
      <font>
        <condense val="0"/>
        <extend val="0"/>
        <color indexed="42"/>
      </font>
      <fill>
        <patternFill>
          <bgColor indexed="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FD181E0-5E2F-11CE-A449-00AA004A803D}" ax:persistence="persistStreamInit" r:id="rId1"/>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5690764743419"/>
          <c:y val="6.093211291762194E-2"/>
          <c:w val="0.8492085431354971"/>
          <c:h val="0.8817235163373528"/>
        </c:manualLayout>
      </c:layout>
      <c:scatterChart>
        <c:scatterStyle val="lineMarker"/>
        <c:varyColors val="0"/>
        <c:ser>
          <c:idx val="0"/>
          <c:order val="0"/>
          <c:spPr>
            <a:ln w="28575">
              <a:noFill/>
            </a:ln>
          </c:spPr>
          <c:marker>
            <c:symbol val="circle"/>
            <c:size val="6"/>
            <c:spPr>
              <a:solidFill>
                <a:srgbClr val="FF0000"/>
              </a:solidFill>
              <a:ln>
                <a:solidFill>
                  <a:srgbClr val="FF0000"/>
                </a:solidFill>
                <a:prstDash val="solid"/>
              </a:ln>
            </c:spPr>
          </c:marker>
          <c:xVal>
            <c:numRef>
              <c:f>Sheet2!$C$4:$C$23</c:f>
              <c:numCache>
                <c:formatCode>General</c:formatCode>
                <c:ptCount val="20"/>
                <c:pt idx="0">
                  <c:v>1</c:v>
                </c:pt>
                <c:pt idx="1">
                  <c:v>2</c:v>
                </c:pt>
                <c:pt idx="2">
                  <c:v>3</c:v>
                </c:pt>
                <c:pt idx="3">
                  <c:v>4</c:v>
                </c:pt>
                <c:pt idx="4">
                  <c:v>5</c:v>
                </c:pt>
                <c:pt idx="5">
                  <c:v>6</c:v>
                </c:pt>
                <c:pt idx="6">
                  <c:v>7</c:v>
                </c:pt>
                <c:pt idx="7">
                  <c:v>8</c:v>
                </c:pt>
                <c:pt idx="8">
                  <c:v>9</c:v>
                </c:pt>
                <c:pt idx="9">
                  <c:v>10</c:v>
                </c:pt>
                <c:pt idx="10">
                  <c:v>11</c:v>
                </c:pt>
                <c:pt idx="11">
                  <c:v>12</c:v>
                </c:pt>
                <c:pt idx="12">
                  <c:v>13</c:v>
                </c:pt>
                <c:pt idx="13">
                  <c:v>13</c:v>
                </c:pt>
                <c:pt idx="14">
                  <c:v>13</c:v>
                </c:pt>
                <c:pt idx="15">
                  <c:v>13</c:v>
                </c:pt>
                <c:pt idx="16">
                  <c:v>13</c:v>
                </c:pt>
                <c:pt idx="17">
                  <c:v>13</c:v>
                </c:pt>
                <c:pt idx="18">
                  <c:v>13</c:v>
                </c:pt>
                <c:pt idx="19">
                  <c:v>13</c:v>
                </c:pt>
              </c:numCache>
            </c:numRef>
          </c:xVal>
          <c:yVal>
            <c:numRef>
              <c:f>Sheet2!$D$4:$D$23</c:f>
              <c:numCache>
                <c:formatCode>General</c:formatCode>
                <c:ptCount val="20"/>
                <c:pt idx="0">
                  <c:v>2</c:v>
                </c:pt>
                <c:pt idx="1">
                  <c:v>5</c:v>
                </c:pt>
                <c:pt idx="2">
                  <c:v>8</c:v>
                </c:pt>
                <c:pt idx="3">
                  <c:v>14</c:v>
                </c:pt>
                <c:pt idx="4">
                  <c:v>21</c:v>
                </c:pt>
                <c:pt idx="5">
                  <c:v>29</c:v>
                </c:pt>
                <c:pt idx="6">
                  <c:v>39</c:v>
                </c:pt>
                <c:pt idx="7">
                  <c:v>52</c:v>
                </c:pt>
                <c:pt idx="8">
                  <c:v>59</c:v>
                </c:pt>
                <c:pt idx="9">
                  <c:v>68</c:v>
                </c:pt>
                <c:pt idx="10">
                  <c:v>82</c:v>
                </c:pt>
                <c:pt idx="11">
                  <c:v>91</c:v>
                </c:pt>
                <c:pt idx="12">
                  <c:v>107</c:v>
                </c:pt>
                <c:pt idx="13">
                  <c:v>107</c:v>
                </c:pt>
                <c:pt idx="14">
                  <c:v>107</c:v>
                </c:pt>
                <c:pt idx="15">
                  <c:v>107</c:v>
                </c:pt>
                <c:pt idx="16">
                  <c:v>107</c:v>
                </c:pt>
                <c:pt idx="17">
                  <c:v>107</c:v>
                </c:pt>
                <c:pt idx="18">
                  <c:v>107</c:v>
                </c:pt>
                <c:pt idx="19">
                  <c:v>107</c:v>
                </c:pt>
              </c:numCache>
            </c:numRef>
          </c:yVal>
          <c:smooth val="0"/>
        </c:ser>
        <c:ser>
          <c:idx val="1"/>
          <c:order val="1"/>
          <c:spPr>
            <a:ln w="12700">
              <a:solidFill>
                <a:srgbClr val="000000"/>
              </a:solidFill>
              <a:prstDash val="solid"/>
            </a:ln>
          </c:spPr>
          <c:marker>
            <c:symbol val="none"/>
          </c:marker>
          <c:trendline>
            <c:spPr>
              <a:ln w="25400">
                <a:solidFill>
                  <a:srgbClr val="3366FF"/>
                </a:solidFill>
                <a:prstDash val="solid"/>
              </a:ln>
            </c:spPr>
            <c:trendlineType val="linear"/>
            <c:forward val="24"/>
            <c:dispRSqr val="0"/>
            <c:dispEq val="0"/>
          </c:trendline>
          <c:xVal>
            <c:numRef>
              <c:f>Sheet2!$C$4:$C$5</c:f>
              <c:numCache>
                <c:formatCode>General</c:formatCode>
                <c:ptCount val="2"/>
                <c:pt idx="0">
                  <c:v>1</c:v>
                </c:pt>
                <c:pt idx="1">
                  <c:v>2</c:v>
                </c:pt>
              </c:numCache>
            </c:numRef>
          </c:xVal>
          <c:yVal>
            <c:numRef>
              <c:f>Sheet2!$E$4:$E$5</c:f>
              <c:numCache>
                <c:formatCode>General</c:formatCode>
                <c:ptCount val="2"/>
                <c:pt idx="0">
                  <c:v>-7.1</c:v>
                </c:pt>
                <c:pt idx="1">
                  <c:v>1.8000000000000007</c:v>
                </c:pt>
              </c:numCache>
            </c:numRef>
          </c:yVal>
          <c:smooth val="0"/>
        </c:ser>
        <c:dLbls>
          <c:showLegendKey val="0"/>
          <c:showVal val="0"/>
          <c:showCatName val="0"/>
          <c:showSerName val="0"/>
          <c:showPercent val="0"/>
          <c:showBubbleSize val="0"/>
        </c:dLbls>
        <c:axId val="51006848"/>
        <c:axId val="51263744"/>
      </c:scatterChart>
      <c:valAx>
        <c:axId val="51006848"/>
        <c:scaling>
          <c:orientation val="minMax"/>
        </c:scaling>
        <c:delete val="0"/>
        <c:axPos val="b"/>
        <c:title>
          <c:tx>
            <c:rich>
              <a:bodyPr/>
              <a:lstStyle/>
              <a:p>
                <a:pPr>
                  <a:defRPr sz="1125" b="1" i="0" u="none" strike="noStrike" baseline="0">
                    <a:solidFill>
                      <a:srgbClr val="000000"/>
                    </a:solidFill>
                    <a:latin typeface="Arial"/>
                    <a:ea typeface="Arial"/>
                    <a:cs typeface="Arial"/>
                  </a:defRPr>
                </a:pPr>
                <a:r>
                  <a:rPr lang="en-US"/>
                  <a:t>x</a:t>
                </a:r>
              </a:p>
            </c:rich>
          </c:tx>
          <c:layout>
            <c:manualLayout>
              <c:xMode val="edge"/>
              <c:yMode val="edge"/>
              <c:x val="0.95767443182258549"/>
              <c:y val="0.71326414532980975"/>
            </c:manualLayout>
          </c:layout>
          <c:overlay val="0"/>
          <c:spPr>
            <a:noFill/>
            <a:ln w="25400">
              <a:noFill/>
            </a:ln>
          </c:spPr>
        </c:title>
        <c:numFmt formatCode="General" sourceLinked="1"/>
        <c:majorTickMark val="out"/>
        <c:minorTickMark val="none"/>
        <c:tickLblPos val="nextTo"/>
        <c:spPr>
          <a:ln w="38100">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51263744"/>
        <c:crosses val="autoZero"/>
        <c:crossBetween val="midCat"/>
      </c:valAx>
      <c:valAx>
        <c:axId val="51263744"/>
        <c:scaling>
          <c:orientation val="minMax"/>
        </c:scaling>
        <c:delete val="0"/>
        <c:axPos val="l"/>
        <c:title>
          <c:tx>
            <c:rich>
              <a:bodyPr rot="0" vert="horz"/>
              <a:lstStyle/>
              <a:p>
                <a:pPr algn="ctr">
                  <a:defRPr sz="1125" b="1" i="0" u="none" strike="noStrike" baseline="0">
                    <a:solidFill>
                      <a:srgbClr val="000000"/>
                    </a:solidFill>
                    <a:latin typeface="Arial"/>
                    <a:ea typeface="Arial"/>
                    <a:cs typeface="Arial"/>
                  </a:defRPr>
                </a:pPr>
                <a:r>
                  <a:rPr lang="en-US"/>
                  <a:t>y</a:t>
                </a:r>
              </a:p>
            </c:rich>
          </c:tx>
          <c:layout>
            <c:manualLayout>
              <c:xMode val="edge"/>
              <c:yMode val="edge"/>
              <c:x val="0.14021200244916307"/>
              <c:y val="1.7921209681653512E-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51006848"/>
        <c:crosses val="autoZero"/>
        <c:crossBetween val="midCat"/>
      </c:val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9</xdr:col>
      <xdr:colOff>133350</xdr:colOff>
      <xdr:row>0</xdr:row>
      <xdr:rowOff>76200</xdr:rowOff>
    </xdr:from>
    <xdr:to>
      <xdr:col>15</xdr:col>
      <xdr:colOff>85725</xdr:colOff>
      <xdr:row>14</xdr:row>
      <xdr:rowOff>133350</xdr:rowOff>
    </xdr:to>
    <xdr:graphicFrame macro="">
      <xdr:nvGraphicFramePr>
        <xdr:cNvPr id="102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5</xdr:col>
          <xdr:colOff>19050</xdr:colOff>
          <xdr:row>10</xdr:row>
          <xdr:rowOff>19050</xdr:rowOff>
        </xdr:from>
        <xdr:to>
          <xdr:col>8</xdr:col>
          <xdr:colOff>200025</xdr:colOff>
          <xdr:row>11</xdr:row>
          <xdr:rowOff>9525</xdr:rowOff>
        </xdr:to>
        <xdr:sp macro="" textlink="">
          <xdr:nvSpPr>
            <xdr:cNvPr id="1035" name="ScrollBar1" hidden="1">
              <a:extLst>
                <a:ext uri="{63B3BB69-23CF-44E3-9099-C40C66FF867C}">
                  <a14:compatExt spid="_x0000_s1035"/>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image" Target="../media/image1.emf"/><Relationship Id="rId4" Type="http://schemas.openxmlformats.org/officeDocument/2006/relationships/control" Target="../activeX/activeX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X46"/>
  <sheetViews>
    <sheetView tabSelected="1" workbookViewId="0">
      <selection activeCell="B17" sqref="B17"/>
    </sheetView>
  </sheetViews>
  <sheetFormatPr defaultRowHeight="12.75" x14ac:dyDescent="0.2"/>
  <cols>
    <col min="1" max="1" width="5.28515625" customWidth="1"/>
    <col min="3" max="3" width="8.140625" customWidth="1"/>
    <col min="4" max="4" width="21" customWidth="1"/>
    <col min="5" max="5" width="5.85546875" customWidth="1"/>
    <col min="6" max="6" width="1.5703125" customWidth="1"/>
    <col min="11" max="11" width="7.140625" customWidth="1"/>
    <col min="13" max="13" width="13" customWidth="1"/>
    <col min="14" max="14" width="7.140625" customWidth="1"/>
    <col min="25" max="25" width="8.42578125" customWidth="1"/>
    <col min="26" max="26" width="10.85546875" customWidth="1"/>
    <col min="27" max="27" width="8.42578125" customWidth="1"/>
  </cols>
  <sheetData>
    <row r="1" spans="1:18" ht="20.25" x14ac:dyDescent="0.3">
      <c r="B1" s="7" t="s">
        <v>7</v>
      </c>
      <c r="H1" s="4"/>
      <c r="I1" s="4"/>
      <c r="J1" s="4"/>
      <c r="K1" s="4"/>
      <c r="L1" s="4"/>
      <c r="M1" s="4"/>
      <c r="N1" s="6"/>
      <c r="O1" s="7"/>
    </row>
    <row r="2" spans="1:18" ht="18" x14ac:dyDescent="0.25">
      <c r="A2" s="1"/>
      <c r="B2" s="1"/>
      <c r="C2" s="1"/>
      <c r="D2" s="1"/>
      <c r="E2" s="1"/>
      <c r="F2" s="1"/>
      <c r="H2" s="1"/>
      <c r="I2" s="1"/>
      <c r="J2" s="1"/>
      <c r="K2" s="1"/>
      <c r="L2" s="1"/>
      <c r="M2" s="1"/>
      <c r="N2" s="6"/>
    </row>
    <row r="3" spans="1:18" ht="18" x14ac:dyDescent="0.25">
      <c r="A3" s="25" t="s">
        <v>18</v>
      </c>
      <c r="B3" s="26"/>
      <c r="C3" s="26"/>
      <c r="D3" s="27"/>
      <c r="E3" s="27"/>
      <c r="F3" s="27"/>
      <c r="H3" s="1"/>
      <c r="I3" s="1"/>
      <c r="J3" s="1"/>
      <c r="K3" s="1"/>
      <c r="L3" s="1"/>
      <c r="M3" s="1"/>
      <c r="N3" s="6"/>
    </row>
    <row r="4" spans="1:18" ht="8.25" customHeight="1" x14ac:dyDescent="0.25">
      <c r="A4" s="1"/>
      <c r="B4" s="27"/>
      <c r="C4" s="27"/>
      <c r="D4" s="27"/>
      <c r="E4" s="27"/>
      <c r="F4" s="27"/>
      <c r="H4" s="1"/>
      <c r="I4" s="1"/>
      <c r="J4" s="1"/>
      <c r="K4" s="1"/>
      <c r="L4" s="1"/>
      <c r="M4" s="1"/>
      <c r="N4" s="6"/>
      <c r="O4" s="8"/>
    </row>
    <row r="5" spans="1:18" ht="15.75" x14ac:dyDescent="0.25">
      <c r="A5" s="1"/>
      <c r="B5" s="26" t="s">
        <v>25</v>
      </c>
      <c r="C5" s="26"/>
      <c r="D5" s="27"/>
      <c r="E5" s="27"/>
      <c r="F5" s="27"/>
      <c r="H5" s="1"/>
      <c r="I5" s="1"/>
      <c r="J5" s="1"/>
      <c r="K5" s="1"/>
      <c r="L5" s="1"/>
      <c r="M5" s="1"/>
      <c r="O5" s="9"/>
    </row>
    <row r="6" spans="1:18" ht="8.25" customHeight="1" x14ac:dyDescent="0.2">
      <c r="A6" s="1"/>
      <c r="B6" s="27"/>
      <c r="C6" s="27"/>
      <c r="D6" s="27"/>
      <c r="E6" s="27"/>
      <c r="F6" s="27"/>
      <c r="H6" s="1"/>
      <c r="I6" s="1"/>
      <c r="J6" s="1"/>
      <c r="K6" s="1"/>
      <c r="L6" s="1"/>
      <c r="M6" s="1"/>
    </row>
    <row r="7" spans="1:18" ht="15.75" x14ac:dyDescent="0.25">
      <c r="A7" s="28"/>
      <c r="B7" s="26" t="s">
        <v>8</v>
      </c>
      <c r="C7" s="29"/>
      <c r="D7" s="27"/>
      <c r="E7" s="27"/>
      <c r="F7" s="27"/>
      <c r="H7" s="1"/>
      <c r="I7" s="1"/>
      <c r="J7" s="1"/>
      <c r="K7" s="1"/>
      <c r="L7" s="1"/>
      <c r="M7" s="1"/>
      <c r="N7" s="10"/>
      <c r="O7" s="11"/>
    </row>
    <row r="8" spans="1:18" ht="8.25" customHeight="1" x14ac:dyDescent="0.2">
      <c r="A8" s="1"/>
      <c r="B8" s="27"/>
      <c r="C8" s="27"/>
      <c r="D8" s="27"/>
      <c r="E8" s="27"/>
      <c r="F8" s="27"/>
      <c r="G8" s="1"/>
      <c r="H8" s="1"/>
      <c r="I8" s="1"/>
      <c r="J8" s="1"/>
      <c r="K8" s="1"/>
      <c r="L8" s="1"/>
      <c r="M8" s="1"/>
    </row>
    <row r="9" spans="1:18" ht="15.75" x14ac:dyDescent="0.25">
      <c r="A9" s="1"/>
      <c r="B9" s="26" t="s">
        <v>9</v>
      </c>
      <c r="C9" s="30"/>
      <c r="D9" s="27"/>
      <c r="E9" s="27"/>
      <c r="F9" s="27"/>
      <c r="G9" s="1"/>
      <c r="H9" s="1"/>
      <c r="I9" s="1"/>
      <c r="J9" s="1"/>
      <c r="K9" s="1"/>
      <c r="L9" s="1"/>
      <c r="M9" s="1"/>
      <c r="O9" s="12"/>
      <c r="P9" s="12"/>
      <c r="Q9" s="12"/>
    </row>
    <row r="10" spans="1:18" ht="15.75" x14ac:dyDescent="0.25">
      <c r="C10" s="5"/>
      <c r="D10" s="5"/>
      <c r="E10" s="1"/>
      <c r="F10" s="1"/>
      <c r="G10" s="1"/>
      <c r="H10" s="1"/>
      <c r="I10" s="1"/>
      <c r="J10" s="1"/>
      <c r="K10" s="1"/>
      <c r="L10" s="1"/>
      <c r="M10" s="1"/>
      <c r="N10" s="12"/>
      <c r="O10" s="12"/>
    </row>
    <row r="11" spans="1:18" ht="16.5" x14ac:dyDescent="0.25">
      <c r="B11" s="12" t="s">
        <v>24</v>
      </c>
      <c r="D11" s="13"/>
      <c r="E11" s="40">
        <f>G11</f>
        <v>13</v>
      </c>
      <c r="F11" s="1"/>
      <c r="G11" s="39">
        <v>13</v>
      </c>
      <c r="H11" s="1"/>
      <c r="I11" s="1"/>
      <c r="J11" s="1"/>
      <c r="K11" s="1"/>
      <c r="L11" s="1"/>
      <c r="M11" s="1"/>
      <c r="N11" s="12"/>
      <c r="O11" s="12"/>
      <c r="P11" s="12"/>
      <c r="R11" s="13"/>
    </row>
    <row r="12" spans="1:18" ht="15.75" x14ac:dyDescent="0.25">
      <c r="C12" s="5"/>
      <c r="D12" s="5"/>
      <c r="E12" s="1"/>
      <c r="F12" s="1"/>
      <c r="G12" s="1"/>
      <c r="H12" s="1"/>
      <c r="I12" s="1"/>
      <c r="J12" s="1"/>
      <c r="K12" s="1"/>
      <c r="L12" s="1"/>
      <c r="M12" s="1"/>
      <c r="N12" s="14"/>
      <c r="O12" s="14"/>
      <c r="P12" s="12"/>
      <c r="R12" s="13"/>
    </row>
    <row r="13" spans="1:18" ht="15.75" x14ac:dyDescent="0.25">
      <c r="B13" s="31" t="s">
        <v>10</v>
      </c>
      <c r="C13" s="5"/>
      <c r="E13" s="1"/>
      <c r="F13" s="1"/>
      <c r="G13" s="1"/>
      <c r="H13" s="1"/>
      <c r="I13" s="1"/>
      <c r="J13" s="1"/>
      <c r="K13" s="1"/>
      <c r="L13" s="1"/>
      <c r="M13" s="1"/>
      <c r="O13" s="14"/>
      <c r="P13" s="12"/>
      <c r="Q13" s="12"/>
      <c r="R13" s="15"/>
    </row>
    <row r="14" spans="1:18" x14ac:dyDescent="0.2">
      <c r="C14" s="5"/>
      <c r="D14" s="5"/>
      <c r="E14" s="1"/>
      <c r="F14" s="1"/>
      <c r="G14" s="1"/>
      <c r="H14" s="1"/>
      <c r="I14" s="1"/>
      <c r="J14" s="1"/>
      <c r="K14" s="1"/>
      <c r="L14" s="1"/>
      <c r="M14" s="1"/>
    </row>
    <row r="15" spans="1:18" x14ac:dyDescent="0.2">
      <c r="C15" s="5"/>
      <c r="D15" s="5"/>
      <c r="E15" s="1"/>
      <c r="F15" s="1"/>
      <c r="G15" s="1"/>
      <c r="H15" s="1"/>
      <c r="I15" s="1"/>
      <c r="J15" s="1"/>
      <c r="K15" s="1"/>
      <c r="L15" s="1"/>
      <c r="M15" s="1"/>
      <c r="R15" s="3"/>
    </row>
    <row r="16" spans="1:18" ht="15" x14ac:dyDescent="0.25">
      <c r="A16" s="41"/>
      <c r="B16" s="42" t="s">
        <v>0</v>
      </c>
      <c r="C16" s="42" t="s">
        <v>1</v>
      </c>
      <c r="D16" s="5"/>
      <c r="E16" s="1"/>
      <c r="F16" s="1"/>
      <c r="G16" s="1"/>
      <c r="H16" s="1"/>
      <c r="I16" s="1"/>
      <c r="J16" s="1"/>
      <c r="K16" s="1"/>
      <c r="L16" s="1"/>
      <c r="M16" s="1"/>
    </row>
    <row r="17" spans="1:24" ht="15.75" x14ac:dyDescent="0.25">
      <c r="A17" s="46">
        <v>1</v>
      </c>
      <c r="B17" s="43">
        <v>1</v>
      </c>
      <c r="C17" s="44">
        <v>2</v>
      </c>
      <c r="D17" s="1"/>
      <c r="E17" s="1"/>
      <c r="F17" s="1"/>
      <c r="G17" s="1"/>
      <c r="H17" s="1"/>
      <c r="I17" s="1"/>
      <c r="J17" s="1"/>
      <c r="K17" s="32" t="s">
        <v>11</v>
      </c>
      <c r="L17" s="1"/>
      <c r="M17" s="1"/>
      <c r="N17" s="35">
        <v>8.9</v>
      </c>
      <c r="P17" s="12"/>
      <c r="T17" s="16" t="s">
        <v>2</v>
      </c>
    </row>
    <row r="18" spans="1:24" ht="15.75" x14ac:dyDescent="0.25">
      <c r="A18" s="46">
        <v>2</v>
      </c>
      <c r="B18" s="43">
        <v>2</v>
      </c>
      <c r="C18" s="44">
        <v>5</v>
      </c>
      <c r="D18" s="1"/>
      <c r="E18" s="1"/>
      <c r="F18" s="1"/>
      <c r="G18" s="1"/>
      <c r="H18" s="1"/>
      <c r="I18" s="1"/>
      <c r="J18" s="1"/>
      <c r="K18" s="1"/>
      <c r="L18" s="33" t="s">
        <v>12</v>
      </c>
      <c r="M18" s="1"/>
      <c r="N18" s="36">
        <f>N17</f>
        <v>8.9</v>
      </c>
      <c r="P18" s="17"/>
      <c r="Q18" s="12"/>
      <c r="T18" s="18"/>
      <c r="U18" s="19"/>
    </row>
    <row r="19" spans="1:24" ht="15" x14ac:dyDescent="0.25">
      <c r="A19" s="46">
        <f>IF(Sheet2!B6&lt;=n,A18+1,"")</f>
        <v>3</v>
      </c>
      <c r="B19" s="43">
        <v>3</v>
      </c>
      <c r="C19" s="44">
        <v>8</v>
      </c>
      <c r="D19" s="1"/>
      <c r="E19" s="1"/>
      <c r="F19" s="1"/>
      <c r="G19" s="1"/>
      <c r="H19" s="1"/>
      <c r="I19" s="1"/>
      <c r="J19" s="1"/>
      <c r="K19" s="1"/>
      <c r="L19" s="1"/>
      <c r="M19" s="1"/>
    </row>
    <row r="20" spans="1:24" ht="15.75" x14ac:dyDescent="0.25">
      <c r="A20" s="46">
        <f>IF(Sheet2!B7&lt;=n,A19+1,"")</f>
        <v>4</v>
      </c>
      <c r="B20" s="43">
        <v>4</v>
      </c>
      <c r="C20" s="44">
        <v>14</v>
      </c>
      <c r="D20" s="1"/>
      <c r="E20" s="1"/>
      <c r="F20" s="1"/>
      <c r="G20" s="1"/>
      <c r="H20" s="1"/>
      <c r="I20" s="1"/>
      <c r="J20" s="1"/>
      <c r="K20" s="32" t="s">
        <v>13</v>
      </c>
      <c r="L20" s="34"/>
      <c r="M20" s="34"/>
      <c r="N20" s="35">
        <v>-16</v>
      </c>
      <c r="Q20" s="12"/>
    </row>
    <row r="21" spans="1:24" ht="15" x14ac:dyDescent="0.25">
      <c r="A21" s="46">
        <f>IF(Sheet2!B8&lt;=n,A20+1,"")</f>
        <v>5</v>
      </c>
      <c r="B21" s="43">
        <v>5</v>
      </c>
      <c r="C21" s="44">
        <v>21</v>
      </c>
      <c r="D21" s="1"/>
      <c r="E21" s="1"/>
      <c r="F21" s="1"/>
      <c r="G21" s="1"/>
      <c r="H21" s="1"/>
      <c r="I21" s="1"/>
      <c r="J21" s="1"/>
      <c r="K21" s="34"/>
      <c r="L21" s="33" t="s">
        <v>12</v>
      </c>
      <c r="M21" s="34"/>
      <c r="N21" s="36">
        <f>N20</f>
        <v>-16</v>
      </c>
      <c r="S21" s="20"/>
      <c r="T21" s="21"/>
    </row>
    <row r="22" spans="1:24" ht="15" x14ac:dyDescent="0.25">
      <c r="A22" s="46">
        <f>IF(Sheet2!B9&lt;=n,A21+1,"")</f>
        <v>6</v>
      </c>
      <c r="B22" s="43">
        <v>6</v>
      </c>
      <c r="C22" s="44">
        <v>29</v>
      </c>
      <c r="D22" s="1"/>
      <c r="E22" s="1"/>
      <c r="F22" s="1"/>
      <c r="G22" s="1"/>
      <c r="H22" s="1"/>
      <c r="I22" s="1"/>
      <c r="J22" s="1"/>
      <c r="K22" s="1"/>
      <c r="L22" s="1"/>
      <c r="M22" s="1"/>
      <c r="S22" s="20"/>
      <c r="T22" s="22"/>
    </row>
    <row r="23" spans="1:24" ht="15" x14ac:dyDescent="0.25">
      <c r="A23" s="46">
        <f>IF(Sheet2!B10&lt;=n,A22+1,"")</f>
        <v>7</v>
      </c>
      <c r="B23" s="43">
        <v>7</v>
      </c>
      <c r="C23" s="44">
        <v>39</v>
      </c>
      <c r="D23" s="1"/>
      <c r="E23" s="1"/>
      <c r="F23" s="1"/>
      <c r="G23" s="1"/>
      <c r="H23" s="1"/>
      <c r="I23" s="1"/>
      <c r="J23" s="1"/>
      <c r="K23" s="1"/>
      <c r="L23" s="1"/>
      <c r="M23" s="1"/>
      <c r="N23" s="23"/>
      <c r="P23" s="23"/>
    </row>
    <row r="24" spans="1:24" ht="15.75" x14ac:dyDescent="0.25">
      <c r="A24" s="46">
        <f>IF(Sheet2!B11&lt;=n,A23+1,"")</f>
        <v>8</v>
      </c>
      <c r="B24" s="43">
        <v>8</v>
      </c>
      <c r="C24" s="44">
        <v>52</v>
      </c>
      <c r="D24" s="1"/>
      <c r="E24" s="1"/>
      <c r="F24" s="1"/>
      <c r="G24" s="1"/>
      <c r="H24" s="1"/>
      <c r="I24" s="1"/>
      <c r="J24" s="1"/>
      <c r="K24" s="32" t="s">
        <v>17</v>
      </c>
      <c r="L24" s="1"/>
      <c r="M24" s="1"/>
      <c r="N24" s="12">
        <f>Sheet2!F26</f>
        <v>426.39000000000027</v>
      </c>
    </row>
    <row r="25" spans="1:24" ht="15" x14ac:dyDescent="0.25">
      <c r="A25" s="46">
        <f>IF(Sheet2!B12&lt;=n,A24+1,"")</f>
        <v>9</v>
      </c>
      <c r="B25" s="43">
        <v>9</v>
      </c>
      <c r="C25" s="44">
        <v>59</v>
      </c>
    </row>
    <row r="26" spans="1:24" ht="15.75" x14ac:dyDescent="0.25">
      <c r="A26" s="46">
        <f>IF(Sheet2!B13&lt;=n,A25+1,"")</f>
        <v>10</v>
      </c>
      <c r="B26" s="43">
        <v>10</v>
      </c>
      <c r="C26" s="44">
        <v>68</v>
      </c>
      <c r="X26" s="24"/>
    </row>
    <row r="27" spans="1:24" ht="15.75" x14ac:dyDescent="0.25">
      <c r="A27" s="46">
        <f>IF(Sheet2!B14&lt;=n,A26+1,"")</f>
        <v>11</v>
      </c>
      <c r="B27" s="43">
        <v>11</v>
      </c>
      <c r="C27" s="44">
        <v>82</v>
      </c>
      <c r="E27" s="24" t="s">
        <v>3</v>
      </c>
      <c r="F27" s="24"/>
      <c r="G27" s="24"/>
      <c r="H27" s="24"/>
      <c r="I27" s="24"/>
      <c r="J27" s="24"/>
      <c r="K27" s="24"/>
      <c r="X27" s="24"/>
    </row>
    <row r="28" spans="1:24" ht="15.75" x14ac:dyDescent="0.25">
      <c r="A28" s="46">
        <f>IF(Sheet2!B15&lt;=n,A27+1,"")</f>
        <v>12</v>
      </c>
      <c r="B28" s="43">
        <v>12</v>
      </c>
      <c r="C28" s="44">
        <v>91</v>
      </c>
      <c r="G28" s="24" t="s">
        <v>4</v>
      </c>
      <c r="H28" s="24"/>
      <c r="I28" s="24"/>
      <c r="J28" s="24"/>
      <c r="K28" s="24"/>
      <c r="X28" s="24"/>
    </row>
    <row r="29" spans="1:24" ht="15.75" x14ac:dyDescent="0.25">
      <c r="A29" s="46">
        <f>IF(Sheet2!B16&lt;=n,A28+1,"")</f>
        <v>13</v>
      </c>
      <c r="B29" s="43">
        <v>13</v>
      </c>
      <c r="C29" s="44">
        <v>107</v>
      </c>
      <c r="G29" s="24" t="s">
        <v>5</v>
      </c>
      <c r="H29" s="24"/>
      <c r="I29" s="24"/>
      <c r="J29" s="24"/>
      <c r="K29" s="24"/>
    </row>
    <row r="30" spans="1:24" ht="15.75" x14ac:dyDescent="0.25">
      <c r="A30" s="46" t="str">
        <f>IF(Sheet2!B17&lt;=n,A29+1,"")</f>
        <v/>
      </c>
      <c r="B30" s="43">
        <v>14</v>
      </c>
      <c r="C30" s="44">
        <v>120</v>
      </c>
      <c r="G30" s="24" t="s">
        <v>6</v>
      </c>
      <c r="H30" s="24"/>
      <c r="I30" s="24"/>
      <c r="J30" s="24"/>
      <c r="K30" s="24"/>
    </row>
    <row r="31" spans="1:24" ht="15.75" x14ac:dyDescent="0.25">
      <c r="A31" s="46" t="str">
        <f>IF(Sheet2!B18&lt;=n,A30+1,"")</f>
        <v/>
      </c>
      <c r="B31" s="43"/>
      <c r="C31" s="44"/>
      <c r="G31" s="24"/>
      <c r="H31" s="24"/>
      <c r="I31" s="24"/>
      <c r="J31" s="24"/>
      <c r="K31" s="24"/>
    </row>
    <row r="32" spans="1:24" ht="15.75" x14ac:dyDescent="0.25">
      <c r="A32" s="46" t="str">
        <f>IF(Sheet2!B19&lt;=n,A31+1,"")</f>
        <v/>
      </c>
      <c r="B32" s="45"/>
      <c r="C32" s="43"/>
      <c r="G32" s="24"/>
      <c r="H32" s="24"/>
      <c r="I32" s="24"/>
      <c r="J32" s="24"/>
      <c r="K32" s="24"/>
    </row>
    <row r="33" spans="1:4" ht="15" x14ac:dyDescent="0.25">
      <c r="A33" s="46" t="str">
        <f>IF(Sheet2!B20&lt;=n,A32+1,"")</f>
        <v/>
      </c>
      <c r="B33" s="43"/>
      <c r="C33" s="43"/>
    </row>
    <row r="34" spans="1:4" ht="15" x14ac:dyDescent="0.25">
      <c r="A34" s="46" t="str">
        <f>IF(Sheet2!B21&lt;=n,A33+1,"")</f>
        <v/>
      </c>
      <c r="B34" s="43"/>
      <c r="C34" s="43"/>
    </row>
    <row r="35" spans="1:4" ht="15" x14ac:dyDescent="0.25">
      <c r="A35" s="46" t="str">
        <f>IF(Sheet2!B22&lt;=n,A34+1,"")</f>
        <v/>
      </c>
      <c r="B35" s="43"/>
      <c r="C35" s="43"/>
    </row>
    <row r="36" spans="1:4" ht="15" x14ac:dyDescent="0.25">
      <c r="A36" s="46" t="str">
        <f>IF(Sheet2!B23&lt;=n,A35+1,"")</f>
        <v/>
      </c>
      <c r="B36" s="43"/>
      <c r="C36" s="43"/>
    </row>
    <row r="37" spans="1:4" x14ac:dyDescent="0.2">
      <c r="A37" s="38"/>
      <c r="B37" s="38"/>
      <c r="C37" s="38"/>
    </row>
    <row r="38" spans="1:4" x14ac:dyDescent="0.2">
      <c r="A38" s="38"/>
      <c r="B38" s="38"/>
      <c r="C38" s="38"/>
    </row>
    <row r="39" spans="1:4" x14ac:dyDescent="0.2">
      <c r="A39" s="38"/>
      <c r="B39" s="38"/>
      <c r="C39" s="38"/>
    </row>
    <row r="40" spans="1:4" x14ac:dyDescent="0.2">
      <c r="A40" s="38"/>
      <c r="B40" s="38"/>
      <c r="C40" s="38"/>
    </row>
    <row r="42" spans="1:4" x14ac:dyDescent="0.2">
      <c r="A42" s="37" t="s">
        <v>19</v>
      </c>
      <c r="B42" s="37"/>
      <c r="C42" s="37"/>
      <c r="D42" s="37"/>
    </row>
    <row r="43" spans="1:4" x14ac:dyDescent="0.2">
      <c r="A43" s="37" t="s">
        <v>20</v>
      </c>
      <c r="B43" s="37"/>
      <c r="C43" s="37"/>
      <c r="D43" s="37"/>
    </row>
    <row r="44" spans="1:4" x14ac:dyDescent="0.2">
      <c r="A44" s="37" t="s">
        <v>21</v>
      </c>
      <c r="B44" s="37"/>
      <c r="C44" s="37"/>
      <c r="D44" s="37"/>
    </row>
    <row r="45" spans="1:4" x14ac:dyDescent="0.2">
      <c r="A45" s="37" t="s">
        <v>22</v>
      </c>
      <c r="B45" s="37"/>
      <c r="C45" s="37"/>
      <c r="D45" s="37"/>
    </row>
    <row r="46" spans="1:4" x14ac:dyDescent="0.2">
      <c r="A46" s="37" t="s">
        <v>23</v>
      </c>
      <c r="B46" s="37"/>
      <c r="C46" s="37"/>
      <c r="D46" s="37"/>
    </row>
  </sheetData>
  <sheetProtection sheet="1" objects="1" scenarios="1" selectLockedCells="1"/>
  <phoneticPr fontId="0" type="noConversion"/>
  <conditionalFormatting sqref="B19:B36">
    <cfRule type="expression" dxfId="1" priority="1" stopIfTrue="1">
      <formula>A19&gt;n</formula>
    </cfRule>
  </conditionalFormatting>
  <conditionalFormatting sqref="C19:C36">
    <cfRule type="expression" dxfId="0" priority="2" stopIfTrue="1">
      <formula>A19&gt;n</formula>
    </cfRule>
  </conditionalFormatting>
  <pageMargins left="0.75" right="0.75" top="1" bottom="1" header="0.5" footer="0.5"/>
  <pageSetup orientation="portrait" r:id="rId1"/>
  <headerFooter alignWithMargins="0"/>
  <drawing r:id="rId2"/>
  <legacyDrawing r:id="rId3"/>
  <controls>
    <mc:AlternateContent xmlns:mc="http://schemas.openxmlformats.org/markup-compatibility/2006">
      <mc:Choice Requires="x14">
        <control shapeId="1035" r:id="rId4" name="ScrollBar1">
          <controlPr defaultSize="0" autoLine="0" linkedCell="G11" r:id="rId5">
            <anchor moveWithCells="1">
              <from>
                <xdr:col>5</xdr:col>
                <xdr:colOff>19050</xdr:colOff>
                <xdr:row>10</xdr:row>
                <xdr:rowOff>19050</xdr:rowOff>
              </from>
              <to>
                <xdr:col>8</xdr:col>
                <xdr:colOff>200025</xdr:colOff>
                <xdr:row>11</xdr:row>
                <xdr:rowOff>9525</xdr:rowOff>
              </to>
            </anchor>
          </controlPr>
        </control>
      </mc:Choice>
      <mc:Fallback>
        <control shapeId="1035" r:id="rId4" name="ScrollBar1"/>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3:F27"/>
  <sheetViews>
    <sheetView workbookViewId="0">
      <selection activeCell="H23" sqref="H23"/>
    </sheetView>
  </sheetViews>
  <sheetFormatPr defaultRowHeight="12.75" x14ac:dyDescent="0.2"/>
  <sheetData>
    <row r="3" spans="2:6" ht="15.75" x14ac:dyDescent="0.25">
      <c r="C3" s="2" t="s">
        <v>0</v>
      </c>
      <c r="D3" s="2" t="s">
        <v>1</v>
      </c>
      <c r="E3" t="s">
        <v>14</v>
      </c>
      <c r="F3" t="s">
        <v>15</v>
      </c>
    </row>
    <row r="4" spans="2:6" x14ac:dyDescent="0.2">
      <c r="B4">
        <v>1</v>
      </c>
      <c r="C4">
        <v>1</v>
      </c>
      <c r="D4" s="1">
        <v>2</v>
      </c>
      <c r="E4">
        <f>m*C4+b</f>
        <v>-7.1</v>
      </c>
      <c r="F4">
        <f>(D4-E4)^2</f>
        <v>82.809999999999988</v>
      </c>
    </row>
    <row r="5" spans="2:6" x14ac:dyDescent="0.2">
      <c r="B5">
        <v>2</v>
      </c>
      <c r="C5">
        <v>2</v>
      </c>
      <c r="D5" s="1">
        <v>5</v>
      </c>
      <c r="E5">
        <f>m*C5+b</f>
        <v>1.8000000000000007</v>
      </c>
      <c r="F5">
        <f>(D5-E5)^2</f>
        <v>10.239999999999995</v>
      </c>
    </row>
    <row r="6" spans="2:6" x14ac:dyDescent="0.2">
      <c r="B6">
        <v>3</v>
      </c>
      <c r="C6">
        <f>IF(B5&lt;n,Sheet1!B19,C5)</f>
        <v>3</v>
      </c>
      <c r="D6">
        <f>IF(C5&lt;n,Sheet1!C19,D5)</f>
        <v>8</v>
      </c>
      <c r="E6">
        <f t="shared" ref="E6:E24" si="0">IF(B5&lt;n,m*C6+b,"")</f>
        <v>10.700000000000003</v>
      </c>
      <c r="F6">
        <f t="shared" ref="F6:F24" si="1">IF(B5&lt;n,(D6-E6)^2,"")</f>
        <v>7.2900000000000151</v>
      </c>
    </row>
    <row r="7" spans="2:6" x14ac:dyDescent="0.2">
      <c r="B7">
        <v>4</v>
      </c>
      <c r="C7">
        <f>IF(B6&lt;n,Sheet1!B20,C6)</f>
        <v>4</v>
      </c>
      <c r="D7">
        <f>IF(C6&lt;n,Sheet1!C20,D6)</f>
        <v>14</v>
      </c>
      <c r="E7">
        <f t="shared" si="0"/>
        <v>19.600000000000001</v>
      </c>
      <c r="F7">
        <f t="shared" si="1"/>
        <v>31.360000000000017</v>
      </c>
    </row>
    <row r="8" spans="2:6" x14ac:dyDescent="0.2">
      <c r="B8">
        <v>5</v>
      </c>
      <c r="C8">
        <f>IF(B7&lt;n,Sheet1!B21,C7)</f>
        <v>5</v>
      </c>
      <c r="D8">
        <f>IF(C7&lt;n,Sheet1!C21,D7)</f>
        <v>21</v>
      </c>
      <c r="E8">
        <f t="shared" si="0"/>
        <v>28.5</v>
      </c>
      <c r="F8">
        <f t="shared" si="1"/>
        <v>56.25</v>
      </c>
    </row>
    <row r="9" spans="2:6" x14ac:dyDescent="0.2">
      <c r="B9">
        <v>6</v>
      </c>
      <c r="C9">
        <f>IF(B8&lt;n,Sheet1!B22,C8)</f>
        <v>6</v>
      </c>
      <c r="D9">
        <f>IF(C8&lt;n,Sheet1!C22,D8)</f>
        <v>29</v>
      </c>
      <c r="E9">
        <f t="shared" si="0"/>
        <v>37.400000000000006</v>
      </c>
      <c r="F9">
        <f t="shared" si="1"/>
        <v>70.560000000000102</v>
      </c>
    </row>
    <row r="10" spans="2:6" x14ac:dyDescent="0.2">
      <c r="B10">
        <v>7</v>
      </c>
      <c r="C10">
        <f>IF(B9&lt;n,Sheet1!B23,C9)</f>
        <v>7</v>
      </c>
      <c r="D10">
        <f>IF(C9&lt;n,Sheet1!C23,D9)</f>
        <v>39</v>
      </c>
      <c r="E10">
        <f t="shared" si="0"/>
        <v>46.300000000000004</v>
      </c>
      <c r="F10">
        <f t="shared" si="1"/>
        <v>53.290000000000063</v>
      </c>
    </row>
    <row r="11" spans="2:6" x14ac:dyDescent="0.2">
      <c r="B11">
        <v>8</v>
      </c>
      <c r="C11">
        <f>IF(B10&lt;n,Sheet1!B24,C10)</f>
        <v>8</v>
      </c>
      <c r="D11">
        <f>IF(C10&lt;n,Sheet1!C24,D10)</f>
        <v>52</v>
      </c>
      <c r="E11">
        <f t="shared" si="0"/>
        <v>55.2</v>
      </c>
      <c r="F11">
        <f t="shared" si="1"/>
        <v>10.240000000000018</v>
      </c>
    </row>
    <row r="12" spans="2:6" x14ac:dyDescent="0.2">
      <c r="B12">
        <v>9</v>
      </c>
      <c r="C12">
        <f>IF(B11&lt;n,Sheet1!B25,C11)</f>
        <v>9</v>
      </c>
      <c r="D12">
        <f>IF(C11&lt;n,Sheet1!C25,D11)</f>
        <v>59</v>
      </c>
      <c r="E12">
        <f t="shared" si="0"/>
        <v>64.100000000000009</v>
      </c>
      <c r="F12">
        <f t="shared" si="1"/>
        <v>26.010000000000087</v>
      </c>
    </row>
    <row r="13" spans="2:6" x14ac:dyDescent="0.2">
      <c r="B13">
        <v>10</v>
      </c>
      <c r="C13">
        <f>IF(B12&lt;n,Sheet1!B26,C12)</f>
        <v>10</v>
      </c>
      <c r="D13">
        <f>IF(C12&lt;n,Sheet1!C26,D12)</f>
        <v>68</v>
      </c>
      <c r="E13">
        <f t="shared" si="0"/>
        <v>73</v>
      </c>
      <c r="F13">
        <f t="shared" si="1"/>
        <v>25</v>
      </c>
    </row>
    <row r="14" spans="2:6" x14ac:dyDescent="0.2">
      <c r="B14">
        <v>11</v>
      </c>
      <c r="C14">
        <f>IF(B13&lt;n,Sheet1!B27,C13)</f>
        <v>11</v>
      </c>
      <c r="D14">
        <f>IF(C13&lt;n,Sheet1!C27,D13)</f>
        <v>82</v>
      </c>
      <c r="E14">
        <f t="shared" si="0"/>
        <v>81.900000000000006</v>
      </c>
      <c r="F14">
        <f t="shared" si="1"/>
        <v>9.999999999998864E-3</v>
      </c>
    </row>
    <row r="15" spans="2:6" x14ac:dyDescent="0.2">
      <c r="B15">
        <v>12</v>
      </c>
      <c r="C15">
        <f>IF(B14&lt;n,Sheet1!B28,C14)</f>
        <v>12</v>
      </c>
      <c r="D15">
        <f>IF(C14&lt;n,Sheet1!C28,D14)</f>
        <v>91</v>
      </c>
      <c r="E15">
        <f t="shared" si="0"/>
        <v>90.800000000000011</v>
      </c>
      <c r="F15">
        <f t="shared" si="1"/>
        <v>3.9999999999995456E-2</v>
      </c>
    </row>
    <row r="16" spans="2:6" x14ac:dyDescent="0.2">
      <c r="B16">
        <v>13</v>
      </c>
      <c r="C16">
        <f>IF(B15&lt;n,Sheet1!B29,C15)</f>
        <v>13</v>
      </c>
      <c r="D16">
        <f>IF(C15&lt;n,Sheet1!C29,D15)</f>
        <v>107</v>
      </c>
      <c r="E16">
        <f t="shared" si="0"/>
        <v>99.7</v>
      </c>
      <c r="F16">
        <f t="shared" si="1"/>
        <v>53.289999999999957</v>
      </c>
    </row>
    <row r="17" spans="2:6" x14ac:dyDescent="0.2">
      <c r="B17">
        <v>14</v>
      </c>
      <c r="C17">
        <f>IF(B16&lt;n,Sheet1!B30,C16)</f>
        <v>13</v>
      </c>
      <c r="D17">
        <f>IF(C16&lt;n,Sheet1!C30,D16)</f>
        <v>107</v>
      </c>
      <c r="E17" t="str">
        <f t="shared" si="0"/>
        <v/>
      </c>
      <c r="F17" t="str">
        <f t="shared" si="1"/>
        <v/>
      </c>
    </row>
    <row r="18" spans="2:6" x14ac:dyDescent="0.2">
      <c r="B18">
        <v>15</v>
      </c>
      <c r="C18">
        <f>IF(B17&lt;n,Sheet1!B31,C17)</f>
        <v>13</v>
      </c>
      <c r="D18">
        <f>IF(C17&lt;n,Sheet1!C31,D17)</f>
        <v>107</v>
      </c>
      <c r="E18" t="str">
        <f t="shared" si="0"/>
        <v/>
      </c>
      <c r="F18" t="str">
        <f t="shared" si="1"/>
        <v/>
      </c>
    </row>
    <row r="19" spans="2:6" x14ac:dyDescent="0.2">
      <c r="B19">
        <v>16</v>
      </c>
      <c r="C19">
        <f>IF(B18&lt;n,Sheet1!B32,C18)</f>
        <v>13</v>
      </c>
      <c r="D19">
        <f>IF(C18&lt;n,Sheet1!C32,D18)</f>
        <v>107</v>
      </c>
      <c r="E19" t="str">
        <f t="shared" si="0"/>
        <v/>
      </c>
      <c r="F19" t="str">
        <f t="shared" si="1"/>
        <v/>
      </c>
    </row>
    <row r="20" spans="2:6" x14ac:dyDescent="0.2">
      <c r="B20">
        <v>17</v>
      </c>
      <c r="C20">
        <f>IF(B19&lt;n,Sheet1!B33,C19)</f>
        <v>13</v>
      </c>
      <c r="D20">
        <f>IF(C19&lt;n,Sheet1!C33,D19)</f>
        <v>107</v>
      </c>
      <c r="E20" t="str">
        <f t="shared" si="0"/>
        <v/>
      </c>
      <c r="F20" t="str">
        <f t="shared" si="1"/>
        <v/>
      </c>
    </row>
    <row r="21" spans="2:6" x14ac:dyDescent="0.2">
      <c r="B21">
        <v>18</v>
      </c>
      <c r="C21">
        <f>IF(B20&lt;n,Sheet1!B34,C20)</f>
        <v>13</v>
      </c>
      <c r="D21">
        <f>IF(C20&lt;n,Sheet1!C34,D20)</f>
        <v>107</v>
      </c>
      <c r="E21" t="str">
        <f t="shared" si="0"/>
        <v/>
      </c>
      <c r="F21" t="str">
        <f t="shared" si="1"/>
        <v/>
      </c>
    </row>
    <row r="22" spans="2:6" x14ac:dyDescent="0.2">
      <c r="B22">
        <v>19</v>
      </c>
      <c r="C22">
        <f>IF(B21&lt;n,Sheet1!B35,C21)</f>
        <v>13</v>
      </c>
      <c r="D22">
        <f>IF(C21&lt;n,Sheet1!C35,D21)</f>
        <v>107</v>
      </c>
      <c r="E22" t="str">
        <f t="shared" si="0"/>
        <v/>
      </c>
      <c r="F22" t="str">
        <f t="shared" si="1"/>
        <v/>
      </c>
    </row>
    <row r="23" spans="2:6" x14ac:dyDescent="0.2">
      <c r="B23">
        <v>20</v>
      </c>
      <c r="C23">
        <f>IF(B22&lt;n,Sheet1!B36,C22)</f>
        <v>13</v>
      </c>
      <c r="D23">
        <f>IF(C22&lt;n,Sheet1!C36,D22)</f>
        <v>107</v>
      </c>
      <c r="E23" t="str">
        <f t="shared" si="0"/>
        <v/>
      </c>
      <c r="F23" t="str">
        <f t="shared" si="1"/>
        <v/>
      </c>
    </row>
    <row r="24" spans="2:6" ht="15.75" x14ac:dyDescent="0.25">
      <c r="B24" s="12"/>
      <c r="C24" t="str">
        <f>IF(B23&lt;n,Sheet1!B37,"")</f>
        <v/>
      </c>
      <c r="D24" t="str">
        <f>IF(C23&lt;n,Sheet1!C37,"")</f>
        <v/>
      </c>
      <c r="E24" t="str">
        <f t="shared" si="0"/>
        <v/>
      </c>
      <c r="F24" t="str">
        <f t="shared" si="1"/>
        <v/>
      </c>
    </row>
    <row r="25" spans="2:6" ht="15.75" x14ac:dyDescent="0.25">
      <c r="C25" s="24"/>
    </row>
    <row r="26" spans="2:6" ht="15.75" x14ac:dyDescent="0.25">
      <c r="D26" s="24" t="s">
        <v>16</v>
      </c>
      <c r="F26">
        <f>SUM(F4:F24)</f>
        <v>426.39000000000027</v>
      </c>
    </row>
    <row r="27" spans="2:6" ht="15.75" x14ac:dyDescent="0.25">
      <c r="C27" s="24"/>
    </row>
  </sheetData>
  <sheetProtection sheet="1" objects="1" scenarios="1" selectLockedCells="1" selectUnlockedCells="1"/>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heetViews>
  <sheetFormatPr defaultRowHeight="12.75" x14ac:dyDescent="0.2"/>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Sheet1</vt:lpstr>
      <vt:lpstr>Sheet2</vt:lpstr>
      <vt:lpstr>Sheet3</vt:lpstr>
      <vt:lpstr>b</vt:lpstr>
      <vt:lpstr>m</vt:lpstr>
      <vt:lpstr>n</vt:lpstr>
    </vt:vector>
  </TitlesOfParts>
  <Company>SUNY@Farmingdale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Math</dc:creator>
  <cp:lastModifiedBy>Carol Baxter</cp:lastModifiedBy>
  <cp:lastPrinted>1999-03-04T15:38:54Z</cp:lastPrinted>
  <dcterms:created xsi:type="dcterms:W3CDTF">1999-03-02T18:50:17Z</dcterms:created>
  <dcterms:modified xsi:type="dcterms:W3CDTF">2015-07-14T18:16:42Z</dcterms:modified>
</cp:coreProperties>
</file>